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3395" windowHeight="7485" activeTab="0"/>
  </bookViews>
  <sheets>
    <sheet name="Sheet1" sheetId="1" r:id="rId1"/>
  </sheets>
  <definedNames>
    <definedName name="_xlnm.Print_Area" localSheetId="0">'Sheet1'!$B$3:$C$83</definedName>
  </definedNames>
  <calcPr fullCalcOnLoad="1"/>
</workbook>
</file>

<file path=xl/sharedStrings.xml><?xml version="1.0" encoding="utf-8"?>
<sst xmlns="http://schemas.openxmlformats.org/spreadsheetml/2006/main" count="116" uniqueCount="116">
  <si>
    <t>Ј. ГОТОВИНА НА КРАЈУ ПЕРИОДА (Ђ минус Е плус Ж плус З минус И)</t>
  </si>
  <si>
    <t>И. НЕГАТИВНЕ КУРСНЕ РАЗЛИКЕ</t>
  </si>
  <si>
    <t>З. ПОЗИТИВНЕ КУРСНЕ РАЗЛИКЕ</t>
  </si>
  <si>
    <t xml:space="preserve">Ж. ГОТОВИНА НА ПОЧЕТКУ ГОДИНЕ </t>
  </si>
  <si>
    <t>Е. НЕТО СМАЊЕЊЕ ГОТОВИНЕ (Д минус Г)</t>
  </si>
  <si>
    <t>Ђ. НЕТО ПОВЕЋАЊЕ ГОТОВИНЕ (Г минус Д)</t>
  </si>
  <si>
    <t>Д. СВЕГА НЕТО ОДЛИВИ ГОТОВИНЕ (АII плус AVI  плус 16 плус 17 плус БII плус ВII)</t>
  </si>
  <si>
    <t>Г. СВЕГА НЕТО ПРИЛИВИ ГОТОВИНЕ (АI плус AV плус БI плус ВI)</t>
  </si>
  <si>
    <t>IV. Нето одлив готовине из активности финансирања (II минус I)</t>
  </si>
  <si>
    <t>III. Нето прилив готовине из активности финансирања (I минус II)</t>
  </si>
  <si>
    <t>11. Остали одливи из активности финансирања</t>
  </si>
  <si>
    <t>10. Нето одливи по основу хартија од вредности</t>
  </si>
  <si>
    <t>9. Нето одливи готовине по основу узетих кредита</t>
  </si>
  <si>
    <t>8. Нето одливи готовине по основу субординираних обавеза</t>
  </si>
  <si>
    <t>7. Одливи по основу откупа сопствених акција</t>
  </si>
  <si>
    <t xml:space="preserve">II. Одливи готовине из активности финансирања (од 7 до 11) </t>
  </si>
  <si>
    <t>6. Остали приливи из активности финансирања</t>
  </si>
  <si>
    <t>5. Приливи по основу продаје сопствених акција</t>
  </si>
  <si>
    <t>4. Нето приливи по основу хартија од вредности</t>
  </si>
  <si>
    <t>3. Нето приливи готовине по основу узетих кредита</t>
  </si>
  <si>
    <t>2. Нето приливи готовине по основу субординираних обавеза</t>
  </si>
  <si>
    <t>1. Приливи по основу увећања капитала</t>
  </si>
  <si>
    <t>I. Приливи готовине из активности финансирања (од 1 до 6)</t>
  </si>
  <si>
    <t>В. ТОКОВИ ГОТОВИНЕ ИЗ АКТИВНОСТИ ФИНАНСИРАЊА</t>
  </si>
  <si>
    <t>IV. Нето одлив готовине из активности инвестирања (II минус I)</t>
  </si>
  <si>
    <t>III. Нето прилив готовине из активности инвестирања (I минус II)</t>
  </si>
  <si>
    <t>10. Остали одливи из активности инвестирања</t>
  </si>
  <si>
    <t>9. Одливи по основу набавке инвестиционих некретнина</t>
  </si>
  <si>
    <t>8. Одливи за куповину нематеријалних улагања и основних средстава</t>
  </si>
  <si>
    <t>7. Одливи за куповину удела (учешћа)</t>
  </si>
  <si>
    <t>6. Одливи по основу улагања у дугорочне хартије од вредности</t>
  </si>
  <si>
    <t>II. Одливи готовине из активности инвестирања (од 6 до 10)</t>
  </si>
  <si>
    <t>5. Остали приливи из активности инвестирања</t>
  </si>
  <si>
    <t>4. Приливи од продаје инвестиционих некретнина</t>
  </si>
  <si>
    <t>3. Приливи од продаје нематеријалних улагања и основних средстава</t>
  </si>
  <si>
    <t>2. Приливи од продаје удела (учешћа)</t>
  </si>
  <si>
    <t>1. Приливи од дугорочних улагања у хартије од вредности</t>
  </si>
  <si>
    <t xml:space="preserve">I. Приливи готовине из активности инвестирања (од 1 до 5)  </t>
  </si>
  <si>
    <t>Б. ТОКОВИ ГОТОВИНЕ ИЗ АКТИВНОСТИ ИНВЕСТИРАЊА</t>
  </si>
  <si>
    <t>X. Нето одлив готовине из пословних активности  (AVIII минус AVII  плус 16 плус 17 )</t>
  </si>
  <si>
    <t>IX. Нето прилив готовине из пословних активности (AVII минус AVIII минус 16 минус 17 )</t>
  </si>
  <si>
    <t>17. Исплаћене дивиденде</t>
  </si>
  <si>
    <t>16. Плаћени порез на добит</t>
  </si>
  <si>
    <t>VIII. Нето одлив готовине из пословних активности пре пореза на добит (AIV плус AVI  минус AIII  минус AV)</t>
  </si>
  <si>
    <t>VII. Нето прилив готовине из пословних активности пре пореза на добит (AIII минус AIV плус AV минус AVI )</t>
  </si>
  <si>
    <t>15. Смањење депозита од банака и комитената</t>
  </si>
  <si>
    <t>14. Повећање хартија од вредности по фер вредности кроз биланс успеха, пласмана којима се тргује и краткорочних хартија од вредности које се држе до доспећа</t>
  </si>
  <si>
    <t>13. Повећање кредита и пласмана банкама и комитентима</t>
  </si>
  <si>
    <t>VI. Повећање пласмана и смањење узетих депозита (од 13 до 15)</t>
  </si>
  <si>
    <t>12. Повећање депозита од банака и комитената</t>
  </si>
  <si>
    <t>11. Смањење хартија од вредности по фер вредности кроз биланс успеха, пласмана којима се тргује и краткорочних хартија од вредности које се држе до доспећа</t>
  </si>
  <si>
    <t>10. Смањење кредита и пласмана банкама и комитентима</t>
  </si>
  <si>
    <t>V. Смањење пласмана и повећање узетих депозита (од 10 до 12)</t>
  </si>
  <si>
    <t>IV. Нето одлив готовине из пословних активности пре повећања или смањења у пласманима и депозитима (II минус I)</t>
  </si>
  <si>
    <t>III. Нето прилив готовине из пословних активности пре повећања или смањења у пласманима и депозитима (I минус II)</t>
  </si>
  <si>
    <t>9. Одливи по основу других трошкова пословања</t>
  </si>
  <si>
    <t>8. Одливи по основу пореза, доприноса и других дажбина на терет прихода</t>
  </si>
  <si>
    <t xml:space="preserve">7. Одливи по основу бруто зарада, накнада зарада и других личних расхода </t>
  </si>
  <si>
    <t>6. Одливи по основу накнада</t>
  </si>
  <si>
    <t>5. Одливи по основу камата</t>
  </si>
  <si>
    <t>II. Одливи готовине из пословних активности (од 5 до 9)</t>
  </si>
  <si>
    <t>4. Приливи од дивиденди и учешћа у добитку</t>
  </si>
  <si>
    <t>3. Приливи по основу осталих пословних прихода</t>
  </si>
  <si>
    <t>2. Приливи од накнада</t>
  </si>
  <si>
    <t>1. Приливи од камата</t>
  </si>
  <si>
    <t xml:space="preserve">I. Приливи готовине из пословних активности (од 1  до 4) </t>
  </si>
  <si>
    <t>А. ТОКОВИ ГОТОВИНЕ ИЗ ПОСЛОВНИХ АКТИВНОСТИ</t>
  </si>
  <si>
    <t>Износ у хиљадама динара</t>
  </si>
  <si>
    <t>Назив позиције</t>
  </si>
  <si>
    <t>МЕСЕЧНИ ИЗВЕШТАЈ О ТОКОВИМА ГОТОВИНЕ БАНКЕ</t>
  </si>
  <si>
    <t xml:space="preserve">(пословно име и седиште банке)                                                                            </t>
  </si>
  <si>
    <r>
      <t>Образац  ТГ</t>
    </r>
    <r>
      <rPr>
        <sz val="8"/>
        <color indexed="8"/>
        <rFont val="Arial"/>
        <family val="2"/>
      </rPr>
      <t xml:space="preserve"> </t>
    </r>
  </si>
  <si>
    <t>Šifra</t>
  </si>
  <si>
    <t>A01001</t>
  </si>
  <si>
    <t>A01002</t>
  </si>
  <si>
    <t>A01003</t>
  </si>
  <si>
    <t>A01004</t>
  </si>
  <si>
    <t>A02005</t>
  </si>
  <si>
    <t>A02006</t>
  </si>
  <si>
    <t>A02007</t>
  </si>
  <si>
    <t>A02008</t>
  </si>
  <si>
    <t>A02009</t>
  </si>
  <si>
    <t>A05010</t>
  </si>
  <si>
    <t>A05011</t>
  </si>
  <si>
    <t>A05012</t>
  </si>
  <si>
    <t>A06013</t>
  </si>
  <si>
    <t>A06014</t>
  </si>
  <si>
    <t>A06015</t>
  </si>
  <si>
    <t>A08016</t>
  </si>
  <si>
    <t>A08017</t>
  </si>
  <si>
    <t>B0101</t>
  </si>
  <si>
    <t>B0102</t>
  </si>
  <si>
    <t>B0103</t>
  </si>
  <si>
    <t>B0104</t>
  </si>
  <si>
    <t>B0105</t>
  </si>
  <si>
    <t>B0206</t>
  </si>
  <si>
    <t>B0207</t>
  </si>
  <si>
    <t>B0208</t>
  </si>
  <si>
    <t>B0209</t>
  </si>
  <si>
    <t>B0210</t>
  </si>
  <si>
    <t>C0101</t>
  </si>
  <si>
    <t>C0102</t>
  </si>
  <si>
    <t>C0103</t>
  </si>
  <si>
    <t>C0104</t>
  </si>
  <si>
    <t>C0105</t>
  </si>
  <si>
    <t>C0106</t>
  </si>
  <si>
    <t>C0207</t>
  </si>
  <si>
    <t>C0208</t>
  </si>
  <si>
    <t>C0209</t>
  </si>
  <si>
    <t>C0210</t>
  </si>
  <si>
    <t>C0211</t>
  </si>
  <si>
    <t>X01</t>
  </si>
  <si>
    <t>X02</t>
  </si>
  <si>
    <t>X03</t>
  </si>
  <si>
    <t>ProCredit Bank a.d._Beograd</t>
  </si>
  <si>
    <t>у периоду од 01.01. до 31.12.2013. 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</si>
</sst>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\.mm\.yyyy"/>
    <numFmt numFmtId="165" formatCode="[$-F800]dddd\,\ mmmm\ dd\,\ yyyy"/>
    <numFmt numFmtId="166" formatCode="[$-241A]d\.\ mmmm\ yyyy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3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vertical="top" wrapText="1"/>
    </xf>
    <xf numFmtId="3" fontId="3" fillId="34" borderId="1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G83"/>
  <sheetViews>
    <sheetView tabSelected="1" zoomScaleSheetLayoutView="85" workbookViewId="0" topLeftCell="A3">
      <selection activeCell="E19" sqref="E19"/>
    </sheetView>
  </sheetViews>
  <sheetFormatPr defaultColWidth="9.140625" defaultRowHeight="12.75"/>
  <cols>
    <col min="1" max="1" width="11.57421875" style="1" customWidth="1"/>
    <col min="2" max="2" width="54.8515625" style="1" customWidth="1"/>
    <col min="3" max="3" width="18.28125" style="1" bestFit="1" customWidth="1"/>
    <col min="4" max="4" width="10.28125" style="1" bestFit="1" customWidth="1"/>
    <col min="6" max="6" width="12.00390625" style="1" bestFit="1" customWidth="1"/>
    <col min="7" max="16384" width="9.140625" style="1" customWidth="1"/>
  </cols>
  <sheetData>
    <row r="1" ht="12.75" hidden="1"/>
    <row r="2" ht="12.75" hidden="1"/>
    <row r="4" spans="2:4" ht="12.75">
      <c r="B4" s="13" t="s">
        <v>114</v>
      </c>
      <c r="D4" s="14" t="s">
        <v>71</v>
      </c>
    </row>
    <row r="5" ht="12.75">
      <c r="B5" s="13" t="s">
        <v>70</v>
      </c>
    </row>
    <row r="6" ht="12.75">
      <c r="B6" s="12"/>
    </row>
    <row r="7" spans="2:3" ht="15.75">
      <c r="B7" s="22" t="s">
        <v>69</v>
      </c>
      <c r="C7" s="22"/>
    </row>
    <row r="8" spans="2:3" ht="12.75">
      <c r="B8" s="23" t="s">
        <v>115</v>
      </c>
      <c r="C8" s="23"/>
    </row>
    <row r="9" ht="12.75">
      <c r="B9" s="11"/>
    </row>
    <row r="10" spans="1:3" s="10" customFormat="1" ht="11.25">
      <c r="A10" s="19" t="s">
        <v>72</v>
      </c>
      <c r="B10" s="24" t="s">
        <v>68</v>
      </c>
      <c r="C10" s="25" t="s">
        <v>67</v>
      </c>
    </row>
    <row r="11" spans="1:3" s="10" customFormat="1" ht="11.25">
      <c r="A11" s="20"/>
      <c r="B11" s="24"/>
      <c r="C11" s="26"/>
    </row>
    <row r="12" spans="1:3" ht="12.75">
      <c r="A12" s="15"/>
      <c r="B12" s="9">
        <v>1</v>
      </c>
      <c r="C12" s="9">
        <v>2</v>
      </c>
    </row>
    <row r="13" spans="1:3" ht="12.75">
      <c r="A13" s="15"/>
      <c r="B13" s="4" t="s">
        <v>66</v>
      </c>
      <c r="C13" s="8"/>
    </row>
    <row r="14" spans="1:3" ht="12.75">
      <c r="A14" s="15"/>
      <c r="B14" s="4" t="s">
        <v>65</v>
      </c>
      <c r="C14" s="17">
        <f>C15+C16+C17+C18</f>
        <v>15280182</v>
      </c>
    </row>
    <row r="15" spans="1:3" ht="12.75">
      <c r="A15" s="15" t="s">
        <v>73</v>
      </c>
      <c r="B15" s="7" t="s">
        <v>64</v>
      </c>
      <c r="C15" s="3">
        <v>6731819</v>
      </c>
    </row>
    <row r="16" spans="1:3" ht="12.75">
      <c r="A16" s="15" t="s">
        <v>74</v>
      </c>
      <c r="B16" s="7" t="s">
        <v>63</v>
      </c>
      <c r="C16" s="3">
        <v>1597111</v>
      </c>
    </row>
    <row r="17" spans="1:3" ht="12.75">
      <c r="A17" s="15" t="s">
        <v>75</v>
      </c>
      <c r="B17" s="7" t="s">
        <v>62</v>
      </c>
      <c r="C17" s="3">
        <v>6951070</v>
      </c>
    </row>
    <row r="18" spans="1:3" ht="12.75">
      <c r="A18" s="15" t="s">
        <v>76</v>
      </c>
      <c r="B18" s="7" t="s">
        <v>61</v>
      </c>
      <c r="C18" s="3">
        <v>182</v>
      </c>
    </row>
    <row r="19" spans="1:3" ht="12.75">
      <c r="A19" s="15"/>
      <c r="B19" s="4" t="s">
        <v>60</v>
      </c>
      <c r="C19" s="16">
        <f>C20+C21+C22+C23+C24</f>
        <v>12587409</v>
      </c>
    </row>
    <row r="20" spans="1:3" ht="12.75">
      <c r="A20" s="15" t="s">
        <v>77</v>
      </c>
      <c r="B20" s="7" t="s">
        <v>59</v>
      </c>
      <c r="C20" s="3">
        <v>1770211</v>
      </c>
    </row>
    <row r="21" spans="1:3" ht="12.75">
      <c r="A21" s="15" t="s">
        <v>78</v>
      </c>
      <c r="B21" s="7" t="s">
        <v>58</v>
      </c>
      <c r="C21" s="3">
        <v>192381</v>
      </c>
    </row>
    <row r="22" spans="1:3" ht="22.5">
      <c r="A22" s="15" t="s">
        <v>79</v>
      </c>
      <c r="B22" s="7" t="s">
        <v>57</v>
      </c>
      <c r="C22" s="3">
        <v>2092550</v>
      </c>
    </row>
    <row r="23" spans="1:3" ht="22.5">
      <c r="A23" s="15" t="s">
        <v>80</v>
      </c>
      <c r="B23" s="7" t="s">
        <v>56</v>
      </c>
      <c r="C23" s="3">
        <v>183148</v>
      </c>
    </row>
    <row r="24" spans="1:3" ht="12.75">
      <c r="A24" s="15" t="s">
        <v>81</v>
      </c>
      <c r="B24" s="7" t="s">
        <v>55</v>
      </c>
      <c r="C24" s="3">
        <v>8349119</v>
      </c>
    </row>
    <row r="25" spans="1:3" ht="22.5">
      <c r="A25" s="15"/>
      <c r="B25" s="4" t="s">
        <v>54</v>
      </c>
      <c r="C25" s="3">
        <f>C14-C19</f>
        <v>2692773</v>
      </c>
    </row>
    <row r="26" spans="1:3" ht="22.5">
      <c r="A26" s="15"/>
      <c r="B26" s="4" t="s">
        <v>53</v>
      </c>
      <c r="C26" s="3">
        <v>0</v>
      </c>
    </row>
    <row r="27" spans="1:3" ht="12.75">
      <c r="A27" s="15"/>
      <c r="B27" s="4" t="s">
        <v>52</v>
      </c>
      <c r="C27" s="17">
        <f>C28+C29+C30</f>
        <v>1144983780</v>
      </c>
    </row>
    <row r="28" spans="1:3" ht="12.75">
      <c r="A28" s="15" t="s">
        <v>82</v>
      </c>
      <c r="B28" s="7" t="s">
        <v>51</v>
      </c>
      <c r="C28" s="3">
        <v>262561866</v>
      </c>
    </row>
    <row r="29" spans="1:3" ht="33.75">
      <c r="A29" s="15" t="s">
        <v>83</v>
      </c>
      <c r="B29" s="7" t="s">
        <v>50</v>
      </c>
      <c r="C29" s="3">
        <v>6705</v>
      </c>
    </row>
    <row r="30" spans="1:3" ht="12.75">
      <c r="A30" s="15" t="s">
        <v>84</v>
      </c>
      <c r="B30" s="7" t="s">
        <v>49</v>
      </c>
      <c r="C30" s="3">
        <v>882415209</v>
      </c>
    </row>
    <row r="31" spans="1:3" ht="12.75">
      <c r="A31" s="15"/>
      <c r="B31" s="4" t="s">
        <v>48</v>
      </c>
      <c r="C31" s="16">
        <f>C32+C33+C34</f>
        <v>1144234819</v>
      </c>
    </row>
    <row r="32" spans="1:3" ht="15" customHeight="1">
      <c r="A32" s="15" t="s">
        <v>85</v>
      </c>
      <c r="B32" s="7" t="s">
        <v>47</v>
      </c>
      <c r="C32" s="3">
        <v>263525871</v>
      </c>
    </row>
    <row r="33" spans="1:3" ht="31.5" customHeight="1">
      <c r="A33" s="15" t="s">
        <v>86</v>
      </c>
      <c r="B33" s="7" t="s">
        <v>46</v>
      </c>
      <c r="C33" s="3">
        <v>18087</v>
      </c>
    </row>
    <row r="34" spans="1:3" ht="20.25" customHeight="1">
      <c r="A34" s="15" t="s">
        <v>87</v>
      </c>
      <c r="B34" s="7" t="s">
        <v>45</v>
      </c>
      <c r="C34" s="3">
        <v>880690861</v>
      </c>
    </row>
    <row r="35" spans="1:3" ht="20.25" customHeight="1">
      <c r="A35" s="15"/>
      <c r="B35" s="4" t="s">
        <v>44</v>
      </c>
      <c r="C35" s="3">
        <f>C25-C26+C27-C31</f>
        <v>3441734</v>
      </c>
    </row>
    <row r="36" spans="1:3" ht="32.25" customHeight="1">
      <c r="A36" s="15"/>
      <c r="B36" s="4" t="s">
        <v>43</v>
      </c>
      <c r="C36" s="3">
        <v>0</v>
      </c>
    </row>
    <row r="37" spans="1:3" ht="15.75" customHeight="1">
      <c r="A37" s="15" t="s">
        <v>88</v>
      </c>
      <c r="B37" s="7" t="s">
        <v>42</v>
      </c>
      <c r="C37" s="3">
        <v>0</v>
      </c>
    </row>
    <row r="38" spans="1:3" ht="15.75" customHeight="1">
      <c r="A38" s="15" t="s">
        <v>89</v>
      </c>
      <c r="B38" s="7" t="s">
        <v>41</v>
      </c>
      <c r="C38" s="3">
        <v>1826679</v>
      </c>
    </row>
    <row r="39" spans="1:3" ht="22.5">
      <c r="A39" s="15"/>
      <c r="B39" s="4" t="s">
        <v>40</v>
      </c>
      <c r="C39" s="3">
        <f>C35-C36-C37-C38</f>
        <v>1615055</v>
      </c>
    </row>
    <row r="40" spans="1:3" ht="22.5">
      <c r="A40" s="15"/>
      <c r="B40" s="4" t="s">
        <v>39</v>
      </c>
      <c r="C40" s="3">
        <v>0</v>
      </c>
    </row>
    <row r="41" spans="1:3" ht="12.75">
      <c r="A41" s="15"/>
      <c r="B41" s="4" t="s">
        <v>38</v>
      </c>
      <c r="C41" s="3"/>
    </row>
    <row r="42" spans="1:3" ht="12.75">
      <c r="A42" s="15"/>
      <c r="B42" s="5" t="s">
        <v>37</v>
      </c>
      <c r="C42" s="17">
        <f>C43+C44+C45+C46+C47</f>
        <v>13319</v>
      </c>
    </row>
    <row r="43" spans="1:3" ht="12.75">
      <c r="A43" s="15" t="s">
        <v>90</v>
      </c>
      <c r="B43" s="6" t="s">
        <v>36</v>
      </c>
      <c r="C43" s="3">
        <v>0</v>
      </c>
    </row>
    <row r="44" spans="1:3" ht="12.75">
      <c r="A44" s="15" t="s">
        <v>91</v>
      </c>
      <c r="B44" s="6" t="s">
        <v>35</v>
      </c>
      <c r="C44" s="3">
        <v>1008</v>
      </c>
    </row>
    <row r="45" spans="1:3" ht="12.75">
      <c r="A45" s="15" t="s">
        <v>92</v>
      </c>
      <c r="B45" s="6" t="s">
        <v>34</v>
      </c>
      <c r="C45" s="3">
        <v>12311</v>
      </c>
    </row>
    <row r="46" spans="1:3" ht="12.75">
      <c r="A46" s="15" t="s">
        <v>93</v>
      </c>
      <c r="B46" s="6" t="s">
        <v>33</v>
      </c>
      <c r="C46" s="3">
        <v>0</v>
      </c>
    </row>
    <row r="47" spans="1:3" ht="12.75">
      <c r="A47" s="15" t="s">
        <v>94</v>
      </c>
      <c r="B47" s="6" t="s">
        <v>32</v>
      </c>
      <c r="C47" s="3">
        <v>0</v>
      </c>
    </row>
    <row r="48" spans="1:3" ht="12.75">
      <c r="A48" s="15"/>
      <c r="B48" s="5" t="s">
        <v>31</v>
      </c>
      <c r="C48" s="16">
        <f>C49+C50+C51+C52+C53</f>
        <v>1331245</v>
      </c>
    </row>
    <row r="49" spans="1:3" ht="12.75">
      <c r="A49" s="15" t="s">
        <v>95</v>
      </c>
      <c r="B49" s="6" t="s">
        <v>30</v>
      </c>
      <c r="C49" s="3">
        <v>0</v>
      </c>
    </row>
    <row r="50" spans="1:3" ht="12.75">
      <c r="A50" s="15" t="s">
        <v>96</v>
      </c>
      <c r="B50" s="6" t="s">
        <v>29</v>
      </c>
      <c r="C50" s="3">
        <v>1008</v>
      </c>
    </row>
    <row r="51" spans="1:3" ht="12.75">
      <c r="A51" s="15" t="s">
        <v>97</v>
      </c>
      <c r="B51" s="6" t="s">
        <v>28</v>
      </c>
      <c r="C51" s="3">
        <v>1330237</v>
      </c>
    </row>
    <row r="52" spans="1:3" ht="12.75">
      <c r="A52" s="15" t="s">
        <v>98</v>
      </c>
      <c r="B52" s="6" t="s">
        <v>27</v>
      </c>
      <c r="C52" s="3">
        <v>0</v>
      </c>
    </row>
    <row r="53" spans="1:3" ht="12.75">
      <c r="A53" s="15" t="s">
        <v>99</v>
      </c>
      <c r="B53" s="6" t="s">
        <v>26</v>
      </c>
      <c r="C53" s="3">
        <v>0</v>
      </c>
    </row>
    <row r="54" spans="1:3" ht="12.75">
      <c r="A54" s="15"/>
      <c r="B54" s="5" t="s">
        <v>25</v>
      </c>
      <c r="C54" s="3">
        <v>0</v>
      </c>
    </row>
    <row r="55" spans="1:3" ht="12.75">
      <c r="A55" s="15"/>
      <c r="B55" s="5" t="s">
        <v>24</v>
      </c>
      <c r="C55" s="3">
        <f>C48-C42</f>
        <v>1317926</v>
      </c>
    </row>
    <row r="56" spans="1:3" ht="12.75">
      <c r="A56" s="15"/>
      <c r="B56" s="5" t="s">
        <v>23</v>
      </c>
      <c r="C56" s="3"/>
    </row>
    <row r="57" spans="1:3" ht="12.75">
      <c r="A57" s="15"/>
      <c r="B57" s="5" t="s">
        <v>22</v>
      </c>
      <c r="C57" s="17">
        <f>C58+C59+C60+C61+C62+C63</f>
        <v>60559914</v>
      </c>
    </row>
    <row r="58" spans="1:3" ht="12.75">
      <c r="A58" s="15" t="s">
        <v>100</v>
      </c>
      <c r="B58" s="6" t="s">
        <v>21</v>
      </c>
      <c r="C58" s="3">
        <v>0</v>
      </c>
    </row>
    <row r="59" spans="1:3" ht="12" customHeight="1">
      <c r="A59" s="15" t="s">
        <v>101</v>
      </c>
      <c r="B59" s="6" t="s">
        <v>20</v>
      </c>
      <c r="C59" s="3">
        <v>1269544</v>
      </c>
    </row>
    <row r="60" spans="1:3" ht="12.75">
      <c r="A60" s="15" t="s">
        <v>102</v>
      </c>
      <c r="B60" s="6" t="s">
        <v>19</v>
      </c>
      <c r="C60" s="3">
        <v>5770203</v>
      </c>
    </row>
    <row r="61" spans="1:3" ht="12.75">
      <c r="A61" s="15" t="s">
        <v>103</v>
      </c>
      <c r="B61" s="6" t="s">
        <v>18</v>
      </c>
      <c r="C61" s="3">
        <v>0</v>
      </c>
    </row>
    <row r="62" spans="1:3" ht="12.75">
      <c r="A62" s="15" t="s">
        <v>104</v>
      </c>
      <c r="B62" s="6" t="s">
        <v>17</v>
      </c>
      <c r="C62" s="3">
        <v>0</v>
      </c>
    </row>
    <row r="63" spans="1:3" ht="12.75">
      <c r="A63" s="15" t="s">
        <v>105</v>
      </c>
      <c r="B63" s="6" t="s">
        <v>16</v>
      </c>
      <c r="C63" s="3">
        <v>53520167</v>
      </c>
    </row>
    <row r="64" spans="1:3" ht="12.75">
      <c r="A64" s="15"/>
      <c r="B64" s="5" t="s">
        <v>15</v>
      </c>
      <c r="C64" s="16">
        <f>C65+C66+C67+C68+C69</f>
        <v>60387794</v>
      </c>
    </row>
    <row r="65" spans="1:3" ht="12.75">
      <c r="A65" s="15" t="s">
        <v>106</v>
      </c>
      <c r="B65" s="6" t="s">
        <v>14</v>
      </c>
      <c r="C65" s="3">
        <v>0</v>
      </c>
    </row>
    <row r="66" spans="1:3" ht="12.75">
      <c r="A66" s="15" t="s">
        <v>107</v>
      </c>
      <c r="B66" s="6" t="s">
        <v>13</v>
      </c>
      <c r="C66" s="3">
        <v>1923216</v>
      </c>
    </row>
    <row r="67" spans="1:3" ht="12.75">
      <c r="A67" s="15" t="s">
        <v>108</v>
      </c>
      <c r="B67" s="6" t="s">
        <v>12</v>
      </c>
      <c r="C67" s="3">
        <v>4635066</v>
      </c>
    </row>
    <row r="68" spans="1:3" ht="12.75">
      <c r="A68" s="15" t="s">
        <v>109</v>
      </c>
      <c r="B68" s="6" t="s">
        <v>11</v>
      </c>
      <c r="C68" s="3">
        <v>0</v>
      </c>
    </row>
    <row r="69" spans="1:3" ht="12.75">
      <c r="A69" s="15" t="s">
        <v>110</v>
      </c>
      <c r="B69" s="6" t="s">
        <v>10</v>
      </c>
      <c r="C69" s="3">
        <v>53829512</v>
      </c>
    </row>
    <row r="70" spans="1:3" ht="12.75">
      <c r="A70" s="15"/>
      <c r="B70" s="4" t="s">
        <v>9</v>
      </c>
      <c r="C70" s="3">
        <f>C57-C64</f>
        <v>172120</v>
      </c>
    </row>
    <row r="71" spans="1:3" ht="12.75">
      <c r="A71" s="15"/>
      <c r="B71" s="4" t="s">
        <v>8</v>
      </c>
      <c r="C71" s="3">
        <v>0</v>
      </c>
    </row>
    <row r="72" spans="1:3" ht="12.75">
      <c r="A72" s="15"/>
      <c r="B72" s="5" t="s">
        <v>7</v>
      </c>
      <c r="C72" s="3">
        <f>C14+C27+C42+C57</f>
        <v>1220837195</v>
      </c>
    </row>
    <row r="73" spans="1:3" ht="22.5">
      <c r="A73" s="15"/>
      <c r="B73" s="5" t="s">
        <v>6</v>
      </c>
      <c r="C73" s="3">
        <f>C19+C31+C37+C38+C48+C64</f>
        <v>1220367946</v>
      </c>
    </row>
    <row r="74" spans="1:3" ht="12.75">
      <c r="A74" s="15"/>
      <c r="B74" s="4" t="s">
        <v>5</v>
      </c>
      <c r="C74" s="3">
        <v>469249</v>
      </c>
    </row>
    <row r="75" spans="1:6" ht="12.75">
      <c r="A75" s="15"/>
      <c r="B75" s="4" t="s">
        <v>4</v>
      </c>
      <c r="C75" s="3">
        <v>0</v>
      </c>
      <c r="F75" s="18"/>
    </row>
    <row r="76" spans="1:7" ht="12.75">
      <c r="A76" s="15" t="s">
        <v>111</v>
      </c>
      <c r="B76" s="4" t="s">
        <v>3</v>
      </c>
      <c r="C76" s="3">
        <v>5141585</v>
      </c>
      <c r="F76" s="18"/>
      <c r="G76" s="18"/>
    </row>
    <row r="77" spans="1:3" ht="12.75">
      <c r="A77" s="15" t="s">
        <v>112</v>
      </c>
      <c r="B77" s="4" t="s">
        <v>2</v>
      </c>
      <c r="C77" s="3">
        <v>252916</v>
      </c>
    </row>
    <row r="78" spans="1:3" ht="12.75">
      <c r="A78" s="15" t="s">
        <v>113</v>
      </c>
      <c r="B78" s="4" t="s">
        <v>1</v>
      </c>
      <c r="C78" s="3">
        <v>95366</v>
      </c>
    </row>
    <row r="79" spans="1:4" ht="10.5" customHeight="1">
      <c r="A79" s="15"/>
      <c r="B79" s="4" t="s">
        <v>0</v>
      </c>
      <c r="C79" s="3">
        <f>C74-C75+C76+C77-C78</f>
        <v>5768384</v>
      </c>
      <c r="D79" s="18"/>
    </row>
    <row r="80" ht="12.75">
      <c r="B80" s="2"/>
    </row>
    <row r="81" spans="2:3" ht="12.75">
      <c r="B81" s="21"/>
      <c r="C81" s="21"/>
    </row>
    <row r="82" spans="2:3" ht="12.75">
      <c r="B82" s="21"/>
      <c r="C82" s="21"/>
    </row>
    <row r="83" spans="2:3" ht="12.75">
      <c r="B83" s="21"/>
      <c r="C83" s="21"/>
    </row>
  </sheetData>
  <sheetProtection/>
  <mergeCells count="8">
    <mergeCell ref="A10:A11"/>
    <mergeCell ref="B82:C82"/>
    <mergeCell ref="B83:C83"/>
    <mergeCell ref="B7:C7"/>
    <mergeCell ref="B8:C8"/>
    <mergeCell ref="B10:B11"/>
    <mergeCell ref="C10:C11"/>
    <mergeCell ref="B81:C8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ProCredit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Vucicevic</dc:creator>
  <cp:keywords/>
  <dc:description/>
  <cp:lastModifiedBy>Gordana Raseta</cp:lastModifiedBy>
  <cp:lastPrinted>2014-02-04T15:57:40Z</cp:lastPrinted>
  <dcterms:created xsi:type="dcterms:W3CDTF">2010-06-21T07:00:01Z</dcterms:created>
  <dcterms:modified xsi:type="dcterms:W3CDTF">2014-02-04T15:58:08Z</dcterms:modified>
  <cp:category/>
  <cp:version/>
  <cp:contentType/>
  <cp:contentStatus/>
</cp:coreProperties>
</file>